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5" activeTab="8"/>
  </bookViews>
  <sheets>
    <sheet name="Математика 8" sheetId="1" r:id="rId1"/>
    <sheet name="Математика 8 (2)" sheetId="2" r:id="rId2"/>
    <sheet name="Математика 9" sheetId="3" r:id="rId3"/>
    <sheet name="Юный редактор" sheetId="4" r:id="rId4"/>
    <sheet name="Эрудит" sheetId="5" r:id="rId5"/>
    <sheet name="Непоседы" sheetId="6" r:id="rId6"/>
    <sheet name="Подготовка детей к школе." sheetId="7" r:id="rId7"/>
    <sheet name="Основы редактирования" sheetId="8" r:id="rId8"/>
    <sheet name="Трудные вопросы" sheetId="9" r:id="rId9"/>
    <sheet name="Лист1" sheetId="10" r:id="rId10"/>
    <sheet name="Лист5" sheetId="11" r:id="rId11"/>
    <sheet name="Нормы литературного языка" sheetId="12" r:id="rId12"/>
    <sheet name="Лист4" sheetId="13" r:id="rId13"/>
    <sheet name="Лист3" sheetId="14" r:id="rId14"/>
    <sheet name="Лист2" sheetId="15" r:id="rId15"/>
  </sheets>
  <definedNames/>
  <calcPr fullCalcOnLoad="1"/>
</workbook>
</file>

<file path=xl/sharedStrings.xml><?xml version="1.0" encoding="utf-8"?>
<sst xmlns="http://schemas.openxmlformats.org/spreadsheetml/2006/main" count="257" uniqueCount="44">
  <si>
    <t>(отопление, освещение, водоснабжение)</t>
  </si>
  <si>
    <t>Утверждаю</t>
  </si>
  <si>
    <t>Возмещение коммунальных услуг  :  10%</t>
  </si>
  <si>
    <t>Итого : 100%</t>
  </si>
  <si>
    <t>Педагог (з/п с учетом начислений на оплату труда)</t>
  </si>
  <si>
    <t>Организатор  (з/п с  с учетом начислений на оплату труда)</t>
  </si>
  <si>
    <t>Справочно:</t>
  </si>
  <si>
    <t>Количество занятий в неделю (час)</t>
  </si>
  <si>
    <t>Количество занятий в месяц (час)</t>
  </si>
  <si>
    <t>Стоимость занятий в месяц для ребенка</t>
  </si>
  <si>
    <t xml:space="preserve">Количество человек </t>
  </si>
  <si>
    <t>Педагог       (з/п без уральского коэф.)</t>
  </si>
  <si>
    <t xml:space="preserve">% от ФОТ </t>
  </si>
  <si>
    <t>Рентабельность услуги  : 20%</t>
  </si>
  <si>
    <t>ФОТ (согласно положения со страховыми взносами)  : 70%</t>
  </si>
  <si>
    <t>Директор школы ______________И.В.Горбунова</t>
  </si>
  <si>
    <t>МАОУ "СОШ №105" г.Перми</t>
  </si>
  <si>
    <t>Калькуляция   услуг  на   2015-2016 учебный  год</t>
  </si>
  <si>
    <t>Зарплата педагогов в месяц за курс, БЕЗ уральского коэф. и начислений</t>
  </si>
  <si>
    <t>Педагог       (з/п с учетом районного коэффициента)</t>
  </si>
  <si>
    <t>Организатор   (з/п с учетом районного коэффициента)</t>
  </si>
  <si>
    <t>Директор   (з/п с учетом районного коэффициента)</t>
  </si>
  <si>
    <t>(включает в себя оплату работ и услуг по содержанию имущества,оплату прочих работ и услуг,на увеличение стоимости материальных запасов, основных средств и др.)</t>
  </si>
  <si>
    <t>% от Дохода</t>
  </si>
  <si>
    <t>Директор  (з/п с  с учетом начислений на оплату труда)*</t>
  </si>
  <si>
    <t>*</t>
  </si>
  <si>
    <t>Заработная плата директора составляет 10% от фонда оплаты труда педагогов и организатора</t>
  </si>
  <si>
    <t xml:space="preserve">Стоимость одного ученико часа, руб. </t>
  </si>
  <si>
    <t>Расширение курса математики в 8 классе</t>
  </si>
  <si>
    <t>Расширение курса математики в 9 классе</t>
  </si>
  <si>
    <t>Юный редактор</t>
  </si>
  <si>
    <t>Планируемый доход учреждения в месяц</t>
  </si>
  <si>
    <t>Основы редактирования</t>
  </si>
  <si>
    <t>Другие сотрудники  (з/п с  с учетом начислений на оплату труда)</t>
  </si>
  <si>
    <t>Нормы литературного языка</t>
  </si>
  <si>
    <t>Подготовка детей к школе</t>
  </si>
  <si>
    <t>Калькуляция   услуг  на   2016-2017учебный  год</t>
  </si>
  <si>
    <t>Расширение курса математики в 8 классе.</t>
  </si>
  <si>
    <t>Калькуляция   услуг  на   2016-2017 учебный  год</t>
  </si>
  <si>
    <t>%отдохода</t>
  </si>
  <si>
    <t>Тайны словесного мастерства</t>
  </si>
  <si>
    <t>МАОУ "Школа бизнеса и предпринимательства" г.Перми</t>
  </si>
  <si>
    <t xml:space="preserve"> "Эрудит"</t>
  </si>
  <si>
    <t>Группа продлённого дня. Программа "Непоседы"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</si>
</sst>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10" fontId="0" fillId="0" borderId="0" xfId="52" applyNumberFormat="1">
      <alignment/>
      <protection/>
    </xf>
    <xf numFmtId="10" fontId="3" fillId="0" borderId="10" xfId="52" applyNumberFormat="1" applyFont="1" applyBorder="1" applyAlignment="1">
      <alignment horizontal="left"/>
      <protection/>
    </xf>
    <xf numFmtId="10" fontId="0" fillId="0" borderId="10" xfId="52" applyNumberFormat="1" applyBorder="1" applyAlignment="1">
      <alignment horizontal="left"/>
      <protection/>
    </xf>
    <xf numFmtId="172" fontId="0" fillId="0" borderId="0" xfId="52" applyNumberFormat="1" applyFill="1">
      <alignment/>
      <protection/>
    </xf>
    <xf numFmtId="10" fontId="1" fillId="0" borderId="0" xfId="52" applyNumberFormat="1" applyFont="1">
      <alignment/>
      <protection/>
    </xf>
    <xf numFmtId="0" fontId="9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/>
      <protection/>
    </xf>
    <xf numFmtId="0" fontId="10" fillId="0" borderId="12" xfId="53" applyFont="1" applyBorder="1" applyAlignment="1">
      <alignment/>
      <protection/>
    </xf>
    <xf numFmtId="0" fontId="11" fillId="0" borderId="10" xfId="53" applyFont="1" applyBorder="1" applyAlignment="1">
      <alignment/>
      <protection/>
    </xf>
    <xf numFmtId="2" fontId="8" fillId="0" borderId="10" xfId="52" applyNumberFormat="1" applyFont="1" applyFill="1" applyBorder="1">
      <alignment/>
      <protection/>
    </xf>
    <xf numFmtId="0" fontId="10" fillId="33" borderId="11" xfId="53" applyNumberFormat="1" applyFont="1" applyFill="1" applyBorder="1" applyAlignment="1">
      <alignment/>
      <protection/>
    </xf>
    <xf numFmtId="0" fontId="10" fillId="33" borderId="12" xfId="53" applyNumberFormat="1" applyFont="1" applyFill="1" applyBorder="1" applyAlignment="1">
      <alignment/>
      <protection/>
    </xf>
    <xf numFmtId="2" fontId="11" fillId="33" borderId="10" xfId="53" applyNumberFormat="1" applyFont="1" applyFill="1" applyBorder="1" applyAlignment="1">
      <alignment/>
      <protection/>
    </xf>
    <xf numFmtId="0" fontId="11" fillId="33" borderId="10" xfId="53" applyNumberFormat="1" applyFont="1" applyFill="1" applyBorder="1" applyAlignment="1">
      <alignment/>
      <protection/>
    </xf>
    <xf numFmtId="0" fontId="10" fillId="33" borderId="11" xfId="53" applyFont="1" applyFill="1" applyBorder="1" applyAlignment="1">
      <alignment/>
      <protection/>
    </xf>
    <xf numFmtId="0" fontId="10" fillId="33" borderId="12" xfId="53" applyFont="1" applyFill="1" applyBorder="1" applyAlignment="1">
      <alignment/>
      <protection/>
    </xf>
    <xf numFmtId="0" fontId="11" fillId="33" borderId="10" xfId="53" applyFont="1" applyFill="1" applyBorder="1" applyAlignment="1">
      <alignment/>
      <protection/>
    </xf>
    <xf numFmtId="0" fontId="46" fillId="0" borderId="0" xfId="52" applyFont="1">
      <alignment/>
      <protection/>
    </xf>
    <xf numFmtId="10" fontId="2" fillId="0" borderId="10" xfId="52" applyNumberFormat="1" applyFont="1" applyBorder="1" applyAlignment="1">
      <alignment horizontal="center" vertical="center"/>
      <protection/>
    </xf>
    <xf numFmtId="10" fontId="7" fillId="0" borderId="10" xfId="52" applyNumberFormat="1" applyFont="1" applyBorder="1">
      <alignment/>
      <protection/>
    </xf>
    <xf numFmtId="10" fontId="8" fillId="0" borderId="10" xfId="52" applyNumberFormat="1" applyFont="1" applyFill="1" applyBorder="1">
      <alignment/>
      <protection/>
    </xf>
    <xf numFmtId="10" fontId="8" fillId="0" borderId="10" xfId="52" applyNumberFormat="1" applyFont="1" applyBorder="1">
      <alignment/>
      <protection/>
    </xf>
    <xf numFmtId="174" fontId="12" fillId="0" borderId="10" xfId="52" applyNumberFormat="1" applyFont="1" applyBorder="1">
      <alignment/>
      <protection/>
    </xf>
    <xf numFmtId="10" fontId="12" fillId="0" borderId="10" xfId="52" applyNumberFormat="1" applyFont="1" applyBorder="1">
      <alignment/>
      <protection/>
    </xf>
    <xf numFmtId="2" fontId="7" fillId="0" borderId="10" xfId="52" applyNumberFormat="1" applyFont="1" applyBorder="1">
      <alignment/>
      <protection/>
    </xf>
    <xf numFmtId="2" fontId="8" fillId="0" borderId="10" xfId="52" applyNumberFormat="1" applyFont="1" applyBorder="1">
      <alignment/>
      <protection/>
    </xf>
    <xf numFmtId="0" fontId="0" fillId="0" borderId="0" xfId="52" applyFont="1">
      <alignment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52" applyFont="1">
      <alignment/>
      <protection/>
    </xf>
    <xf numFmtId="10" fontId="46" fillId="0" borderId="0" xfId="52" applyNumberFormat="1" applyFont="1">
      <alignment/>
      <protection/>
    </xf>
    <xf numFmtId="172" fontId="46" fillId="0" borderId="0" xfId="52" applyNumberFormat="1" applyFont="1" applyFill="1">
      <alignment/>
      <protection/>
    </xf>
    <xf numFmtId="0" fontId="4" fillId="0" borderId="13" xfId="52" applyFont="1" applyBorder="1" applyAlignment="1">
      <alignment horizontal="center"/>
      <protection/>
    </xf>
    <xf numFmtId="0" fontId="37" fillId="0" borderId="0" xfId="52" applyFont="1">
      <alignment/>
      <protection/>
    </xf>
    <xf numFmtId="0" fontId="10" fillId="0" borderId="0" xfId="53" applyFont="1" applyBorder="1" applyAlignment="1">
      <alignment/>
      <protection/>
    </xf>
    <xf numFmtId="0" fontId="11" fillId="0" borderId="0" xfId="53" applyFont="1" applyBorder="1" applyAlignment="1">
      <alignment/>
      <protection/>
    </xf>
    <xf numFmtId="0" fontId="10" fillId="33" borderId="0" xfId="53" applyFont="1" applyFill="1" applyBorder="1" applyAlignment="1">
      <alignment/>
      <protection/>
    </xf>
    <xf numFmtId="0" fontId="11" fillId="33" borderId="0" xfId="53" applyFont="1" applyFill="1" applyBorder="1" applyAlignment="1">
      <alignment/>
      <protection/>
    </xf>
    <xf numFmtId="0" fontId="10" fillId="33" borderId="0" xfId="53" applyNumberFormat="1" applyFont="1" applyFill="1" applyBorder="1" applyAlignment="1">
      <alignment/>
      <protection/>
    </xf>
    <xf numFmtId="2" fontId="11" fillId="33" borderId="0" xfId="53" applyNumberFormat="1" applyFont="1" applyFill="1" applyBorder="1" applyAlignment="1">
      <alignment/>
      <protection/>
    </xf>
    <xf numFmtId="0" fontId="11" fillId="33" borderId="0" xfId="53" applyNumberFormat="1" applyFont="1" applyFill="1" applyBorder="1" applyAlignment="1">
      <alignment/>
      <protection/>
    </xf>
    <xf numFmtId="0" fontId="0" fillId="0" borderId="0" xfId="52" applyBorder="1">
      <alignment/>
      <protection/>
    </xf>
    <xf numFmtId="10" fontId="0" fillId="0" borderId="0" xfId="52" applyNumberFormat="1" applyBorder="1">
      <alignment/>
      <protection/>
    </xf>
    <xf numFmtId="0" fontId="46" fillId="0" borderId="0" xfId="52" applyFont="1" applyBorder="1">
      <alignment/>
      <protection/>
    </xf>
    <xf numFmtId="10" fontId="46" fillId="0" borderId="0" xfId="52" applyNumberFormat="1" applyFont="1" applyBorder="1">
      <alignment/>
      <protection/>
    </xf>
    <xf numFmtId="0" fontId="0" fillId="0" borderId="0" xfId="52" applyFont="1" applyBorder="1">
      <alignment/>
      <protection/>
    </xf>
    <xf numFmtId="10" fontId="3" fillId="0" borderId="14" xfId="52" applyNumberFormat="1" applyFont="1" applyBorder="1" applyAlignment="1">
      <alignment horizontal="left"/>
      <protection/>
    </xf>
    <xf numFmtId="0" fontId="0" fillId="0" borderId="0" xfId="0" applyAlignment="1">
      <alignment wrapText="1"/>
    </xf>
    <xf numFmtId="0" fontId="5" fillId="0" borderId="0" xfId="52" applyFont="1" applyAlignment="1">
      <alignment horizontal="center"/>
      <protection/>
    </xf>
    <xf numFmtId="0" fontId="47" fillId="0" borderId="11" xfId="52" applyFont="1" applyBorder="1" applyAlignment="1">
      <alignment horizontal="center" vertical="center"/>
      <protection/>
    </xf>
    <xf numFmtId="0" fontId="47" fillId="0" borderId="12" xfId="52" applyFont="1" applyBorder="1" applyAlignment="1">
      <alignment horizontal="center" vertical="center"/>
      <protection/>
    </xf>
    <xf numFmtId="0" fontId="47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left"/>
      <protection/>
    </xf>
    <xf numFmtId="0" fontId="3" fillId="0" borderId="12" xfId="52" applyFont="1" applyBorder="1" applyAlignment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174" fontId="0" fillId="0" borderId="16" xfId="52" applyNumberFormat="1" applyBorder="1" applyAlignment="1">
      <alignment horizontal="center"/>
      <protection/>
    </xf>
    <xf numFmtId="174" fontId="0" fillId="0" borderId="17" xfId="52" applyNumberFormat="1" applyBorder="1" applyAlignment="1">
      <alignment horizontal="center"/>
      <protection/>
    </xf>
    <xf numFmtId="2" fontId="8" fillId="0" borderId="16" xfId="52" applyNumberFormat="1" applyFont="1" applyFill="1" applyBorder="1" applyAlignment="1">
      <alignment horizontal="center"/>
      <protection/>
    </xf>
    <xf numFmtId="2" fontId="8" fillId="0" borderId="17" xfId="52" applyNumberFormat="1" applyFont="1" applyFill="1" applyBorder="1" applyAlignment="1">
      <alignment horizontal="center"/>
      <protection/>
    </xf>
    <xf numFmtId="0" fontId="0" fillId="0" borderId="11" xfId="52" applyBorder="1" applyAlignment="1">
      <alignment horizontal="left"/>
      <protection/>
    </xf>
    <xf numFmtId="0" fontId="0" fillId="0" borderId="12" xfId="52" applyBorder="1" applyAlignment="1">
      <alignment horizontal="left"/>
      <protection/>
    </xf>
    <xf numFmtId="0" fontId="0" fillId="0" borderId="18" xfId="52" applyFont="1" applyBorder="1" applyAlignment="1">
      <alignment horizontal="center" wrapText="1"/>
      <protection/>
    </xf>
    <xf numFmtId="0" fontId="0" fillId="0" borderId="19" xfId="52" applyBorder="1" applyAlignment="1">
      <alignment horizontal="center" wrapText="1"/>
      <protection/>
    </xf>
    <xf numFmtId="0" fontId="0" fillId="0" borderId="20" xfId="52" applyBorder="1" applyAlignment="1">
      <alignment horizontal="center" wrapText="1"/>
      <protection/>
    </xf>
    <xf numFmtId="0" fontId="0" fillId="0" borderId="13" xfId="52" applyBorder="1" applyAlignment="1">
      <alignment horizontal="center" wrapText="1"/>
      <protection/>
    </xf>
    <xf numFmtId="10" fontId="0" fillId="0" borderId="16" xfId="52" applyNumberFormat="1" applyBorder="1" applyAlignment="1">
      <alignment horizontal="center"/>
      <protection/>
    </xf>
    <xf numFmtId="10" fontId="0" fillId="0" borderId="17" xfId="52" applyNumberFormat="1" applyBorder="1" applyAlignment="1">
      <alignment horizontal="center"/>
      <protection/>
    </xf>
    <xf numFmtId="0" fontId="10" fillId="33" borderId="0" xfId="53" applyNumberFormat="1" applyFont="1" applyFill="1" applyBorder="1" applyAlignment="1">
      <alignment horizontal="left"/>
      <protection/>
    </xf>
    <xf numFmtId="0" fontId="3" fillId="0" borderId="21" xfId="52" applyFont="1" applyBorder="1" applyAlignment="1">
      <alignment horizontal="left"/>
      <protection/>
    </xf>
    <xf numFmtId="0" fontId="3" fillId="0" borderId="22" xfId="52" applyFont="1" applyBorder="1" applyAlignment="1">
      <alignment horizontal="left"/>
      <protection/>
    </xf>
    <xf numFmtId="0" fontId="10" fillId="33" borderId="11" xfId="53" applyNumberFormat="1" applyFont="1" applyFill="1" applyBorder="1" applyAlignment="1">
      <alignment horizontal="left"/>
      <protection/>
    </xf>
    <xf numFmtId="0" fontId="10" fillId="33" borderId="12" xfId="53" applyNumberFormat="1" applyFont="1" applyFill="1" applyBorder="1" applyAlignment="1">
      <alignment horizontal="left"/>
      <protection/>
    </xf>
    <xf numFmtId="0" fontId="10" fillId="33" borderId="15" xfId="53" applyNumberFormat="1" applyFont="1" applyFill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ия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28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</sheetData>
  <sheetProtection/>
  <mergeCells count="19">
    <mergeCell ref="A24:D24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D2" sqref="A2:H26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17</v>
      </c>
      <c r="B7" s="50"/>
      <c r="C7" s="50"/>
      <c r="D7" s="50"/>
      <c r="E7" s="50"/>
      <c r="F7" s="50"/>
      <c r="G7" s="50"/>
    </row>
    <row r="8" spans="1:7" ht="19.5">
      <c r="A8" s="50" t="s">
        <v>16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34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31" t="s">
        <v>25</v>
      </c>
      <c r="B25" s="31" t="s">
        <v>26</v>
      </c>
      <c r="C25" s="31"/>
      <c r="D25" s="31"/>
      <c r="E25" s="32"/>
      <c r="F25" s="32"/>
      <c r="G25" s="33"/>
    </row>
    <row r="26" spans="1:2" ht="15">
      <c r="A26" s="29"/>
      <c r="B26" s="29"/>
    </row>
    <row r="27" spans="1:5" ht="15.75">
      <c r="A27" s="8" t="s">
        <v>6</v>
      </c>
      <c r="B27" s="8"/>
      <c r="C27" s="8"/>
      <c r="D27" s="8"/>
      <c r="E27" s="8"/>
    </row>
    <row r="28" spans="1:5" ht="15.75">
      <c r="A28" s="9" t="s">
        <v>10</v>
      </c>
      <c r="B28" s="10"/>
      <c r="C28" s="10"/>
      <c r="D28" s="10"/>
      <c r="E28" s="11">
        <v>22</v>
      </c>
    </row>
    <row r="29" spans="1:5" ht="15.75">
      <c r="A29" s="9" t="s">
        <v>7</v>
      </c>
      <c r="B29" s="10"/>
      <c r="C29" s="10"/>
      <c r="D29" s="10"/>
      <c r="E29" s="11">
        <v>1</v>
      </c>
    </row>
    <row r="30" spans="1:5" ht="15.75">
      <c r="A30" s="17" t="s">
        <v>8</v>
      </c>
      <c r="B30" s="18"/>
      <c r="C30" s="18"/>
      <c r="D30" s="18"/>
      <c r="E30" s="19">
        <f>E29*4</f>
        <v>4</v>
      </c>
    </row>
    <row r="31" spans="1:5" ht="15.75">
      <c r="A31" s="13" t="s">
        <v>18</v>
      </c>
      <c r="B31" s="14"/>
      <c r="C31" s="14"/>
      <c r="D31" s="14"/>
      <c r="E31" s="15">
        <f>(E28*E30*G13)/1.15</f>
        <v>5216.414078674947</v>
      </c>
    </row>
    <row r="32" spans="1:5" ht="15.75">
      <c r="A32" s="13" t="s">
        <v>9</v>
      </c>
      <c r="B32" s="14"/>
      <c r="C32" s="14"/>
      <c r="D32" s="14"/>
      <c r="E32" s="16">
        <f>G24*E30</f>
        <v>620</v>
      </c>
    </row>
    <row r="33" spans="1:5" ht="15.75">
      <c r="A33" s="73" t="s">
        <v>31</v>
      </c>
      <c r="B33" s="74"/>
      <c r="C33" s="74"/>
      <c r="D33" s="75"/>
      <c r="E33" s="16">
        <f>E32*E28</f>
        <v>13640</v>
      </c>
    </row>
  </sheetData>
  <sheetProtection/>
  <mergeCells count="20">
    <mergeCell ref="A7:G7"/>
    <mergeCell ref="A8:G8"/>
    <mergeCell ref="A10:D10"/>
    <mergeCell ref="A11:D11"/>
    <mergeCell ref="A12:D12"/>
    <mergeCell ref="A13:D13"/>
    <mergeCell ref="F22:F23"/>
    <mergeCell ref="G22:G23"/>
    <mergeCell ref="A14:D14"/>
    <mergeCell ref="A15:D15"/>
    <mergeCell ref="A16:D16"/>
    <mergeCell ref="A17:D17"/>
    <mergeCell ref="A18:D18"/>
    <mergeCell ref="A19:D19"/>
    <mergeCell ref="A24:D24"/>
    <mergeCell ref="A33:D33"/>
    <mergeCell ref="A20:D20"/>
    <mergeCell ref="A21:D21"/>
    <mergeCell ref="A22:D23"/>
    <mergeCell ref="E22:E2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E10" sqref="E10"/>
    </sheetView>
  </sheetViews>
  <sheetFormatPr defaultColWidth="9.140625" defaultRowHeight="15"/>
  <sheetData>
    <row r="1" spans="1:8" ht="15">
      <c r="A1" s="1"/>
      <c r="B1" s="1"/>
      <c r="C1" s="1"/>
      <c r="D1" s="1"/>
      <c r="E1" s="3"/>
      <c r="F1" s="3"/>
      <c r="G1" s="6"/>
      <c r="H1" s="1"/>
    </row>
    <row r="2" spans="1:8" ht="15">
      <c r="A2" s="1"/>
      <c r="B2" s="1"/>
      <c r="C2" s="1"/>
      <c r="D2" s="1"/>
      <c r="E2" s="7" t="s">
        <v>1</v>
      </c>
      <c r="F2" s="6"/>
      <c r="G2" s="1"/>
      <c r="H2" s="1"/>
    </row>
    <row r="3" spans="1:8" ht="15">
      <c r="A3" s="1"/>
      <c r="B3" s="1"/>
      <c r="C3" s="1"/>
      <c r="D3" s="1"/>
      <c r="E3" s="7" t="s">
        <v>15</v>
      </c>
      <c r="F3" s="6"/>
      <c r="G3" s="1"/>
      <c r="H3" s="1"/>
    </row>
    <row r="4" spans="1:8" ht="15">
      <c r="A4" s="1"/>
      <c r="B4" s="1"/>
      <c r="C4" s="1"/>
      <c r="D4" s="1"/>
      <c r="E4" s="3"/>
      <c r="F4" s="3"/>
      <c r="G4" s="6"/>
      <c r="H4" s="1"/>
    </row>
    <row r="5" spans="1:8" ht="15">
      <c r="A5" s="1"/>
      <c r="B5" s="1"/>
      <c r="C5" s="1"/>
      <c r="D5" s="1"/>
      <c r="E5" s="3"/>
      <c r="F5" s="3"/>
      <c r="G5" s="6"/>
      <c r="H5" s="1"/>
    </row>
    <row r="6" spans="1:8" ht="15">
      <c r="A6" s="1"/>
      <c r="B6" s="1"/>
      <c r="C6" s="1"/>
      <c r="D6" s="1"/>
      <c r="E6" s="3"/>
      <c r="F6" s="3"/>
      <c r="G6" s="6"/>
      <c r="H6" s="1"/>
    </row>
    <row r="7" spans="1:8" ht="19.5">
      <c r="A7" s="50" t="s">
        <v>17</v>
      </c>
      <c r="B7" s="50"/>
      <c r="C7" s="50"/>
      <c r="D7" s="50"/>
      <c r="E7" s="50"/>
      <c r="F7" s="50"/>
      <c r="G7" s="50"/>
      <c r="H7" s="1"/>
    </row>
    <row r="8" spans="1:8" ht="19.5">
      <c r="A8" s="50" t="s">
        <v>16</v>
      </c>
      <c r="B8" s="50"/>
      <c r="C8" s="50"/>
      <c r="D8" s="50"/>
      <c r="E8" s="50"/>
      <c r="F8" s="50"/>
      <c r="G8" s="50"/>
      <c r="H8" s="1"/>
    </row>
    <row r="9" spans="1:8" ht="19.5">
      <c r="A9" s="34"/>
      <c r="B9" s="1"/>
      <c r="C9" s="1"/>
      <c r="D9" s="1"/>
      <c r="E9" s="1"/>
      <c r="F9" s="1"/>
      <c r="G9" s="1"/>
      <c r="H9" s="1"/>
    </row>
    <row r="10" spans="1:10" ht="90">
      <c r="A10" s="51" t="s">
        <v>32</v>
      </c>
      <c r="B10" s="52"/>
      <c r="C10" s="52"/>
      <c r="D10" s="53"/>
      <c r="E10" s="49" t="s">
        <v>39</v>
      </c>
      <c r="F10" s="21" t="s">
        <v>12</v>
      </c>
      <c r="G10" s="30" t="s">
        <v>27</v>
      </c>
      <c r="H10" s="1"/>
      <c r="J10" s="21"/>
    </row>
    <row r="11" spans="1:8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  <c r="H11" s="1"/>
    </row>
    <row r="12" spans="1:8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  <c r="H12" s="1"/>
    </row>
    <row r="13" spans="1:8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8" ht="15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  <c r="H14" s="2"/>
    </row>
    <row r="15" spans="1:8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  <c r="H15" s="1"/>
    </row>
    <row r="16" spans="1:8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  <c r="H16" s="1"/>
    </row>
    <row r="17" spans="1:8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  <c r="H17" s="1"/>
    </row>
    <row r="18" spans="1:8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  <c r="H18" s="1"/>
    </row>
    <row r="19" spans="1:8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  <c r="H19" s="1"/>
    </row>
    <row r="20" spans="1:8" ht="15">
      <c r="A20" s="62" t="s">
        <v>0</v>
      </c>
      <c r="B20" s="63"/>
      <c r="C20" s="63"/>
      <c r="D20" s="63"/>
      <c r="E20" s="5"/>
      <c r="F20" s="5"/>
      <c r="G20" s="12"/>
      <c r="H20" s="1"/>
    </row>
    <row r="21" spans="1:8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  <c r="H21" s="1"/>
    </row>
    <row r="22" spans="1:8" ht="15">
      <c r="A22" s="64" t="s">
        <v>22</v>
      </c>
      <c r="B22" s="65"/>
      <c r="C22" s="65"/>
      <c r="D22" s="65"/>
      <c r="E22" s="68"/>
      <c r="F22" s="58"/>
      <c r="G22" s="60"/>
      <c r="H22" s="1"/>
    </row>
    <row r="23" spans="1:8" ht="15">
      <c r="A23" s="66"/>
      <c r="B23" s="67"/>
      <c r="C23" s="67"/>
      <c r="D23" s="67"/>
      <c r="E23" s="69"/>
      <c r="F23" s="59"/>
      <c r="G23" s="61"/>
      <c r="H23" s="1"/>
    </row>
    <row r="24" spans="1:8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  <c r="H24" s="1"/>
    </row>
    <row r="25" spans="1:8" ht="15">
      <c r="A25" s="31" t="s">
        <v>25</v>
      </c>
      <c r="B25" s="31" t="s">
        <v>26</v>
      </c>
      <c r="C25" s="31"/>
      <c r="D25" s="31"/>
      <c r="E25" s="32"/>
      <c r="F25" s="32"/>
      <c r="G25" s="33"/>
      <c r="H25" s="1"/>
    </row>
  </sheetData>
  <sheetProtection/>
  <mergeCells count="19">
    <mergeCell ref="A24:D24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7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36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37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31" t="s">
        <v>25</v>
      </c>
      <c r="B25" s="31"/>
      <c r="C25" s="31"/>
      <c r="D25" s="31"/>
      <c r="E25" s="32"/>
      <c r="F25" s="32"/>
      <c r="G25" s="33"/>
    </row>
    <row r="26" spans="1:2" ht="15">
      <c r="A26" s="29"/>
      <c r="B26" s="29"/>
    </row>
    <row r="27" spans="1:5" ht="15.75">
      <c r="A27" s="8"/>
      <c r="B27" s="8"/>
      <c r="C27" s="8"/>
      <c r="D27" s="8"/>
      <c r="E27" s="8"/>
    </row>
    <row r="28" spans="1:5" ht="15.75">
      <c r="A28" s="36"/>
      <c r="B28" s="36"/>
      <c r="C28" s="36"/>
      <c r="D28" s="36"/>
      <c r="E28" s="37"/>
    </row>
    <row r="29" spans="1:5" ht="15.75">
      <c r="A29" s="36"/>
      <c r="B29" s="36"/>
      <c r="C29" s="36"/>
      <c r="D29" s="36"/>
      <c r="E29" s="37"/>
    </row>
    <row r="30" spans="1:5" ht="15.75">
      <c r="A30" s="38"/>
      <c r="B30" s="38"/>
      <c r="C30" s="38"/>
      <c r="D30" s="38"/>
      <c r="E30" s="39"/>
    </row>
    <row r="31" spans="1:5" ht="15.75">
      <c r="A31" s="40"/>
      <c r="B31" s="40"/>
      <c r="C31" s="40"/>
      <c r="D31" s="40"/>
      <c r="E31" s="41"/>
    </row>
    <row r="32" spans="1:5" ht="15.75">
      <c r="A32" s="40"/>
      <c r="B32" s="40"/>
      <c r="C32" s="40"/>
      <c r="D32" s="40"/>
      <c r="E32" s="42"/>
    </row>
    <row r="33" spans="1:5" ht="15.75">
      <c r="A33" s="70"/>
      <c r="B33" s="70"/>
      <c r="C33" s="70"/>
      <c r="D33" s="70"/>
      <c r="E33" s="42"/>
    </row>
    <row r="34" spans="1:5" ht="15">
      <c r="A34" s="43"/>
      <c r="B34" s="43"/>
      <c r="C34" s="43"/>
      <c r="D34" s="43"/>
      <c r="E34" s="44"/>
    </row>
  </sheetData>
  <sheetProtection/>
  <mergeCells count="20">
    <mergeCell ref="A7:G7"/>
    <mergeCell ref="A8:G8"/>
    <mergeCell ref="A10:D10"/>
    <mergeCell ref="A11:D11"/>
    <mergeCell ref="A12:D12"/>
    <mergeCell ref="A13:D13"/>
    <mergeCell ref="F22:F23"/>
    <mergeCell ref="G22:G23"/>
    <mergeCell ref="A14:D14"/>
    <mergeCell ref="A15:D15"/>
    <mergeCell ref="A16:D16"/>
    <mergeCell ref="A17:D17"/>
    <mergeCell ref="A18:D18"/>
    <mergeCell ref="A19:D19"/>
    <mergeCell ref="A24:D24"/>
    <mergeCell ref="A33:D33"/>
    <mergeCell ref="A20:D20"/>
    <mergeCell ref="A21:D21"/>
    <mergeCell ref="A22:D23"/>
    <mergeCell ref="E22:E2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2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29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31" t="s">
        <v>25</v>
      </c>
      <c r="B25" s="31" t="s">
        <v>26</v>
      </c>
      <c r="C25" s="31"/>
      <c r="D25" s="31"/>
      <c r="E25" s="32"/>
      <c r="F25" s="32"/>
      <c r="G25" s="33"/>
    </row>
    <row r="26" spans="1:2" ht="15">
      <c r="A26" s="29"/>
      <c r="B26" s="29"/>
    </row>
    <row r="27" spans="1:5" ht="15.75">
      <c r="A27" s="8"/>
      <c r="B27" s="8"/>
      <c r="C27" s="8"/>
      <c r="D27" s="8"/>
      <c r="E27" s="8"/>
    </row>
    <row r="28" spans="1:5" ht="15.75">
      <c r="A28" s="36"/>
      <c r="B28" s="36"/>
      <c r="C28" s="36"/>
      <c r="D28" s="36"/>
      <c r="E28" s="37"/>
    </row>
    <row r="29" spans="1:5" ht="15.75">
      <c r="A29" s="36"/>
      <c r="B29" s="36"/>
      <c r="C29" s="36"/>
      <c r="D29" s="36"/>
      <c r="E29" s="37"/>
    </row>
    <row r="30" spans="1:5" ht="15.75">
      <c r="A30" s="38"/>
      <c r="B30" s="38"/>
      <c r="C30" s="38"/>
      <c r="D30" s="38"/>
      <c r="E30" s="39"/>
    </row>
    <row r="31" spans="1:5" ht="15.75">
      <c r="A31" s="40"/>
      <c r="B31" s="40"/>
      <c r="C31" s="40"/>
      <c r="D31" s="40"/>
      <c r="E31" s="41"/>
    </row>
    <row r="32" spans="1:5" ht="15.75">
      <c r="A32" s="40"/>
      <c r="B32" s="40"/>
      <c r="C32" s="40"/>
      <c r="D32" s="40"/>
      <c r="E32" s="42"/>
    </row>
    <row r="33" spans="1:5" ht="15.75">
      <c r="A33" s="70"/>
      <c r="B33" s="70"/>
      <c r="C33" s="70"/>
      <c r="D33" s="70"/>
      <c r="E33" s="42"/>
    </row>
    <row r="34" spans="1:5" ht="15">
      <c r="A34" s="43"/>
      <c r="B34" s="43"/>
      <c r="C34" s="43"/>
      <c r="D34" s="43"/>
      <c r="E34" s="44"/>
    </row>
  </sheetData>
  <sheetProtection/>
  <mergeCells count="20">
    <mergeCell ref="A24:D24"/>
    <mergeCell ref="A33:D33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30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9.5" thickBot="1">
      <c r="A24" s="71" t="s">
        <v>3</v>
      </c>
      <c r="B24" s="72"/>
      <c r="C24" s="72"/>
      <c r="D24" s="72"/>
      <c r="E24" s="48">
        <f>E11+E19+E21</f>
        <v>1</v>
      </c>
      <c r="F24" s="4"/>
      <c r="G24" s="27">
        <v>155</v>
      </c>
    </row>
    <row r="25" spans="1:7" ht="15">
      <c r="A25" s="45"/>
      <c r="B25" s="45"/>
      <c r="C25" s="45"/>
      <c r="D25" s="45"/>
      <c r="E25" s="46"/>
      <c r="F25" s="32"/>
      <c r="G25" s="33"/>
    </row>
    <row r="26" spans="1:5" ht="15">
      <c r="A26" s="47"/>
      <c r="B26" s="47"/>
      <c r="C26" s="43"/>
      <c r="D26" s="43"/>
      <c r="E26" s="44"/>
    </row>
    <row r="27" spans="1:5" ht="15.75">
      <c r="A27" s="8"/>
      <c r="B27" s="8"/>
      <c r="C27" s="8"/>
      <c r="D27" s="8"/>
      <c r="E27" s="8"/>
    </row>
    <row r="28" spans="1:5" ht="15.75">
      <c r="A28" s="36"/>
      <c r="B28" s="36"/>
      <c r="C28" s="36"/>
      <c r="D28" s="36"/>
      <c r="E28" s="37"/>
    </row>
    <row r="29" spans="1:5" ht="15.75">
      <c r="A29" s="36"/>
      <c r="B29" s="36"/>
      <c r="C29" s="36"/>
      <c r="D29" s="36"/>
      <c r="E29" s="37"/>
    </row>
    <row r="30" spans="1:5" ht="15.75">
      <c r="A30" s="38"/>
      <c r="B30" s="38"/>
      <c r="C30" s="38"/>
      <c r="D30" s="38"/>
      <c r="E30" s="39"/>
    </row>
    <row r="31" spans="1:5" ht="15.75">
      <c r="A31" s="40"/>
      <c r="B31" s="40"/>
      <c r="C31" s="40"/>
      <c r="D31" s="40"/>
      <c r="E31" s="41"/>
    </row>
    <row r="32" spans="1:5" ht="15.75">
      <c r="A32" s="40"/>
      <c r="B32" s="40"/>
      <c r="C32" s="40"/>
      <c r="D32" s="40"/>
      <c r="E32" s="42"/>
    </row>
    <row r="33" spans="1:5" ht="15.75">
      <c r="A33" s="70"/>
      <c r="B33" s="70"/>
      <c r="C33" s="70"/>
      <c r="D33" s="70"/>
      <c r="E33" s="42"/>
    </row>
  </sheetData>
  <sheetProtection/>
  <mergeCells count="20">
    <mergeCell ref="A24:D24"/>
    <mergeCell ref="A33:D33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7">
      <selection activeCell="A10" sqref="A10:D10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17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42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31" t="s">
        <v>25</v>
      </c>
      <c r="B25" s="31"/>
      <c r="C25" s="31"/>
      <c r="D25" s="31"/>
      <c r="E25" s="32"/>
      <c r="F25" s="32"/>
      <c r="G25" s="33"/>
    </row>
    <row r="26" spans="1:2" ht="15">
      <c r="A26" s="29"/>
      <c r="B26" s="29"/>
    </row>
    <row r="27" spans="1:5" ht="15.75">
      <c r="A27" s="8" t="s">
        <v>6</v>
      </c>
      <c r="B27" s="8"/>
      <c r="C27" s="8"/>
      <c r="D27" s="8"/>
      <c r="E27" s="8"/>
    </row>
    <row r="28" spans="1:5" ht="15.75">
      <c r="A28" s="9" t="s">
        <v>10</v>
      </c>
      <c r="B28" s="10"/>
      <c r="C28" s="10"/>
      <c r="D28" s="10"/>
      <c r="E28" s="11">
        <v>40</v>
      </c>
    </row>
    <row r="29" spans="1:5" ht="15.75">
      <c r="A29" s="9" t="s">
        <v>7</v>
      </c>
      <c r="B29" s="10"/>
      <c r="C29" s="10"/>
      <c r="D29" s="10"/>
      <c r="E29" s="11">
        <v>1</v>
      </c>
    </row>
    <row r="30" spans="1:5" ht="15.75">
      <c r="A30" s="17" t="s">
        <v>8</v>
      </c>
      <c r="B30" s="18"/>
      <c r="C30" s="18"/>
      <c r="D30" s="18"/>
      <c r="E30" s="19">
        <f>E29*4</f>
        <v>4</v>
      </c>
    </row>
    <row r="31" spans="1:5" ht="15.75">
      <c r="A31" s="13" t="s">
        <v>18</v>
      </c>
      <c r="B31" s="14"/>
      <c r="C31" s="14"/>
      <c r="D31" s="14"/>
      <c r="E31" s="15">
        <f>(E28*E30*G13)/1.15</f>
        <v>9484.389233954449</v>
      </c>
    </row>
    <row r="32" spans="1:5" ht="15.75">
      <c r="A32" s="13" t="s">
        <v>9</v>
      </c>
      <c r="B32" s="14"/>
      <c r="C32" s="14"/>
      <c r="D32" s="14"/>
      <c r="E32" s="16">
        <f>G24*E30</f>
        <v>620</v>
      </c>
    </row>
    <row r="33" spans="1:5" ht="15.75">
      <c r="A33" s="73" t="s">
        <v>31</v>
      </c>
      <c r="B33" s="74"/>
      <c r="C33" s="74"/>
      <c r="D33" s="75"/>
      <c r="E33" s="16">
        <f>E32*E28</f>
        <v>24800</v>
      </c>
    </row>
  </sheetData>
  <sheetProtection/>
  <mergeCells count="20">
    <mergeCell ref="A24:D24"/>
    <mergeCell ref="A33:D33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zoomScalePageLayoutView="0" workbookViewId="0" topLeftCell="A19">
      <selection activeCell="A10" sqref="A10:D10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43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0.9691244239631336</v>
      </c>
      <c r="G11" s="27">
        <f>$E$11*G26</f>
        <v>21.7</v>
      </c>
    </row>
    <row r="12" spans="1:7" ht="18.75">
      <c r="A12" s="54" t="s">
        <v>4</v>
      </c>
      <c r="B12" s="55"/>
      <c r="C12" s="55"/>
      <c r="D12" s="55"/>
      <c r="E12" s="22">
        <f>E11-E15-E17-E19</f>
        <v>0.5510070967741935</v>
      </c>
      <c r="F12" s="22">
        <f>G12/G11</f>
        <v>0.787152995391705</v>
      </c>
      <c r="G12" s="27">
        <f>$E$12*G26</f>
        <v>17.08122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0.4232005351568306</v>
      </c>
      <c r="F13" s="23">
        <f>F12/1.302</f>
        <v>0.6045721930811866</v>
      </c>
      <c r="G13" s="12">
        <f>G12/1.302</f>
        <v>13.119216589861749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11.408014425966739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$E$15*G26</f>
        <v>1.9743899999999999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1.5164285714285712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$E$17*G26</f>
        <v>1.9743899999999999</v>
      </c>
    </row>
    <row r="18" spans="1:7" ht="18.75" customHeight="1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1.5164285714285712</v>
      </c>
    </row>
    <row r="19" spans="1:7" s="35" customFormat="1" ht="18.75" customHeight="1">
      <c r="A19" s="54" t="s">
        <v>33</v>
      </c>
      <c r="B19" s="55"/>
      <c r="C19" s="55"/>
      <c r="D19" s="55"/>
      <c r="E19" s="22">
        <f>G19/G26</f>
        <v>0.021612903225806453</v>
      </c>
      <c r="F19" s="22"/>
      <c r="G19" s="27">
        <v>0.67</v>
      </c>
    </row>
    <row r="20" spans="1:7" ht="15">
      <c r="A20" s="56" t="s">
        <v>21</v>
      </c>
      <c r="B20" s="57"/>
      <c r="C20" s="57"/>
      <c r="D20" s="57"/>
      <c r="E20" s="24">
        <f>E19/1.302</f>
        <v>0.016599772062831378</v>
      </c>
      <c r="F20" s="24"/>
      <c r="G20" s="28">
        <f>G19/1.302</f>
        <v>0.5145929339477727</v>
      </c>
    </row>
    <row r="21" spans="1:7" ht="18.75">
      <c r="A21" s="54" t="s">
        <v>2</v>
      </c>
      <c r="B21" s="55"/>
      <c r="C21" s="55"/>
      <c r="D21" s="55"/>
      <c r="E21" s="26">
        <v>0.1</v>
      </c>
      <c r="F21" s="26"/>
      <c r="G21" s="27">
        <f>$E$21*G26</f>
        <v>3.1</v>
      </c>
    </row>
    <row r="22" spans="1:7" ht="15">
      <c r="A22" s="62" t="s">
        <v>0</v>
      </c>
      <c r="B22" s="63"/>
      <c r="C22" s="63"/>
      <c r="D22" s="63"/>
      <c r="E22" s="5"/>
      <c r="F22" s="5"/>
      <c r="G22" s="12"/>
    </row>
    <row r="23" spans="1:7" ht="18.75">
      <c r="A23" s="54" t="s">
        <v>13</v>
      </c>
      <c r="B23" s="55"/>
      <c r="C23" s="55"/>
      <c r="D23" s="55"/>
      <c r="E23" s="26">
        <v>0.2</v>
      </c>
      <c r="F23" s="26"/>
      <c r="G23" s="27">
        <f>$E$23*G26</f>
        <v>6.2</v>
      </c>
    </row>
    <row r="24" spans="1:7" ht="15">
      <c r="A24" s="64" t="s">
        <v>22</v>
      </c>
      <c r="B24" s="65"/>
      <c r="C24" s="65"/>
      <c r="D24" s="65"/>
      <c r="E24" s="68"/>
      <c r="F24" s="58"/>
      <c r="G24" s="60"/>
    </row>
    <row r="25" spans="1:7" ht="15">
      <c r="A25" s="66"/>
      <c r="B25" s="67"/>
      <c r="C25" s="67"/>
      <c r="D25" s="67"/>
      <c r="E25" s="69"/>
      <c r="F25" s="59"/>
      <c r="G25" s="61"/>
    </row>
    <row r="26" spans="1:7" ht="18.75">
      <c r="A26" s="54" t="s">
        <v>3</v>
      </c>
      <c r="B26" s="55"/>
      <c r="C26" s="55"/>
      <c r="D26" s="55"/>
      <c r="E26" s="4">
        <f>E11+E21+E23</f>
        <v>1</v>
      </c>
      <c r="F26" s="4"/>
      <c r="G26" s="27">
        <v>31</v>
      </c>
    </row>
    <row r="27" spans="1:7" ht="15">
      <c r="A27" s="31"/>
      <c r="B27" s="31"/>
      <c r="C27" s="31"/>
      <c r="D27" s="31"/>
      <c r="E27" s="32"/>
      <c r="F27" s="32"/>
      <c r="G27" s="33"/>
    </row>
    <row r="28" spans="1:2" ht="15">
      <c r="A28" s="29"/>
      <c r="B28" s="29"/>
    </row>
    <row r="29" spans="1:5" ht="15.75">
      <c r="A29" s="8"/>
      <c r="B29" s="8"/>
      <c r="C29" s="8"/>
      <c r="D29" s="8"/>
      <c r="E29" s="8"/>
    </row>
    <row r="30" spans="1:5" ht="15.75">
      <c r="A30" s="36"/>
      <c r="B30" s="36"/>
      <c r="C30" s="36"/>
      <c r="D30" s="36"/>
      <c r="E30" s="37"/>
    </row>
    <row r="31" spans="1:5" ht="15.75">
      <c r="A31" s="36"/>
      <c r="B31" s="36"/>
      <c r="C31" s="36"/>
      <c r="D31" s="36"/>
      <c r="E31" s="37"/>
    </row>
    <row r="32" spans="1:5" ht="15.75">
      <c r="A32" s="38"/>
      <c r="B32" s="38"/>
      <c r="C32" s="38"/>
      <c r="D32" s="38"/>
      <c r="E32" s="39"/>
    </row>
    <row r="33" spans="1:5" ht="15.75">
      <c r="A33" s="40"/>
      <c r="B33" s="40"/>
      <c r="C33" s="40"/>
      <c r="D33" s="40"/>
      <c r="E33" s="41"/>
    </row>
    <row r="34" spans="1:5" ht="15.75">
      <c r="A34" s="40"/>
      <c r="B34" s="40"/>
      <c r="C34" s="40"/>
      <c r="D34" s="40"/>
      <c r="E34" s="42"/>
    </row>
    <row r="35" spans="1:5" ht="15.75">
      <c r="A35" s="70"/>
      <c r="B35" s="70"/>
      <c r="C35" s="70"/>
      <c r="D35" s="70"/>
      <c r="E35" s="42"/>
    </row>
    <row r="36" spans="1:5" ht="15">
      <c r="A36" s="43"/>
      <c r="B36" s="43"/>
      <c r="C36" s="43"/>
      <c r="D36" s="43"/>
      <c r="E36" s="44"/>
    </row>
  </sheetData>
  <sheetProtection/>
  <mergeCells count="22">
    <mergeCell ref="A26:D26"/>
    <mergeCell ref="A35:D35"/>
    <mergeCell ref="A22:D22"/>
    <mergeCell ref="A23:D23"/>
    <mergeCell ref="A24:D25"/>
    <mergeCell ref="E24:E25"/>
    <mergeCell ref="F24:F25"/>
    <mergeCell ref="G24:G25"/>
    <mergeCell ref="A14:D14"/>
    <mergeCell ref="A15:D15"/>
    <mergeCell ref="A16:D16"/>
    <mergeCell ref="A17:D17"/>
    <mergeCell ref="A18:D18"/>
    <mergeCell ref="A21:D21"/>
    <mergeCell ref="A20:D20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zoomScalePageLayoutView="0" workbookViewId="0" topLeftCell="A13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36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35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0.994530612244898</v>
      </c>
      <c r="G11" s="27">
        <f>$E$11*G26</f>
        <v>122.49999999999999</v>
      </c>
    </row>
    <row r="12" spans="1:7" ht="18.75">
      <c r="A12" s="54" t="s">
        <v>4</v>
      </c>
      <c r="B12" s="55"/>
      <c r="C12" s="55"/>
      <c r="D12" s="55"/>
      <c r="E12" s="22">
        <f>E11-E15-E17-E19</f>
        <v>0.5687914285714285</v>
      </c>
      <c r="F12" s="22">
        <f>G12/G11</f>
        <v>0.8125591836734694</v>
      </c>
      <c r="G12" s="27">
        <f>$E$12*G26</f>
        <v>99.53849999999998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0.4368597761685319</v>
      </c>
      <c r="F13" s="23">
        <f>F12/1.302</f>
        <v>0.6240853945264742</v>
      </c>
      <c r="G13" s="12">
        <f>G12/1.302</f>
        <v>76.45046082949307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66.47866159086354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0.0909857142857143</v>
      </c>
      <c r="G15" s="27">
        <f>$E$15*G26</f>
        <v>11.14575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0.060766522597818944</v>
      </c>
      <c r="G16" s="28">
        <f>G15/1.302</f>
        <v>8.560483870967742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0.0909857142857143</v>
      </c>
      <c r="G17" s="27">
        <f>$E$17*G26</f>
        <v>11.14575</v>
      </c>
    </row>
    <row r="18" spans="1:7" ht="18.75" customHeight="1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0.06988150098749178</v>
      </c>
      <c r="G18" s="28">
        <f>G17/1.302</f>
        <v>8.560483870967742</v>
      </c>
    </row>
    <row r="19" spans="1:7" s="35" customFormat="1" ht="18.75" customHeight="1">
      <c r="A19" s="54" t="s">
        <v>33</v>
      </c>
      <c r="B19" s="55"/>
      <c r="C19" s="55"/>
      <c r="D19" s="55"/>
      <c r="E19" s="22">
        <f>G19/G26</f>
        <v>0.003828571428571429</v>
      </c>
      <c r="F19" s="22"/>
      <c r="G19" s="27">
        <v>0.67</v>
      </c>
    </row>
    <row r="20" spans="1:7" ht="15">
      <c r="A20" s="56" t="s">
        <v>21</v>
      </c>
      <c r="B20" s="57"/>
      <c r="C20" s="57"/>
      <c r="D20" s="57"/>
      <c r="E20" s="24">
        <f>E19/1.302</f>
        <v>0.0029405310511301298</v>
      </c>
      <c r="F20" s="24"/>
      <c r="G20" s="28">
        <f>G19/1.302</f>
        <v>0.5145929339477727</v>
      </c>
    </row>
    <row r="21" spans="1:7" ht="18.75">
      <c r="A21" s="54" t="s">
        <v>2</v>
      </c>
      <c r="B21" s="55"/>
      <c r="C21" s="55"/>
      <c r="D21" s="55"/>
      <c r="E21" s="26">
        <v>0.1</v>
      </c>
      <c r="F21" s="26"/>
      <c r="G21" s="27">
        <f>$E$21*G26</f>
        <v>17.5</v>
      </c>
    </row>
    <row r="22" spans="1:7" ht="15">
      <c r="A22" s="62" t="s">
        <v>0</v>
      </c>
      <c r="B22" s="63"/>
      <c r="C22" s="63"/>
      <c r="D22" s="63"/>
      <c r="E22" s="5"/>
      <c r="F22" s="5"/>
      <c r="G22" s="12"/>
    </row>
    <row r="23" spans="1:7" ht="18.75">
      <c r="A23" s="54" t="s">
        <v>13</v>
      </c>
      <c r="B23" s="55"/>
      <c r="C23" s="55"/>
      <c r="D23" s="55"/>
      <c r="E23" s="26">
        <v>0.2</v>
      </c>
      <c r="F23" s="26"/>
      <c r="G23" s="27">
        <f>$E$23*G26</f>
        <v>35</v>
      </c>
    </row>
    <row r="24" spans="1:7" ht="15">
      <c r="A24" s="64" t="s">
        <v>22</v>
      </c>
      <c r="B24" s="65"/>
      <c r="C24" s="65"/>
      <c r="D24" s="65"/>
      <c r="E24" s="68"/>
      <c r="F24" s="58"/>
      <c r="G24" s="60"/>
    </row>
    <row r="25" spans="1:7" ht="15">
      <c r="A25" s="66"/>
      <c r="B25" s="67"/>
      <c r="C25" s="67"/>
      <c r="D25" s="67"/>
      <c r="E25" s="69"/>
      <c r="F25" s="59"/>
      <c r="G25" s="61"/>
    </row>
    <row r="26" spans="1:7" ht="18.75">
      <c r="A26" s="54" t="s">
        <v>3</v>
      </c>
      <c r="B26" s="55"/>
      <c r="C26" s="55"/>
      <c r="D26" s="55"/>
      <c r="E26" s="4">
        <f>E11+E21+E23</f>
        <v>1</v>
      </c>
      <c r="F26" s="4"/>
      <c r="G26" s="27">
        <v>175</v>
      </c>
    </row>
    <row r="27" spans="1:7" ht="15">
      <c r="A27" s="31"/>
      <c r="B27" s="31"/>
      <c r="C27" s="31"/>
      <c r="D27" s="31"/>
      <c r="E27" s="32"/>
      <c r="F27" s="32"/>
      <c r="G27" s="33"/>
    </row>
    <row r="28" spans="1:2" ht="15">
      <c r="A28" s="29"/>
      <c r="B28" s="29"/>
    </row>
    <row r="29" spans="1:5" ht="15.75">
      <c r="A29" s="8"/>
      <c r="B29" s="8"/>
      <c r="C29" s="8"/>
      <c r="D29" s="8"/>
      <c r="E29" s="8"/>
    </row>
    <row r="30" spans="1:5" ht="15.75">
      <c r="A30" s="36"/>
      <c r="B30" s="36"/>
      <c r="C30" s="36"/>
      <c r="D30" s="36"/>
      <c r="E30" s="37"/>
    </row>
    <row r="31" spans="1:5" ht="15.75">
      <c r="A31" s="36"/>
      <c r="B31" s="36"/>
      <c r="C31" s="36"/>
      <c r="D31" s="36"/>
      <c r="E31" s="37"/>
    </row>
    <row r="32" spans="1:5" ht="15.75">
      <c r="A32" s="38"/>
      <c r="B32" s="38"/>
      <c r="C32" s="38"/>
      <c r="D32" s="38"/>
      <c r="E32" s="39"/>
    </row>
    <row r="33" spans="1:5" ht="15.75">
      <c r="A33" s="40"/>
      <c r="B33" s="40"/>
      <c r="C33" s="40"/>
      <c r="D33" s="40"/>
      <c r="E33" s="41"/>
    </row>
    <row r="34" spans="1:5" ht="15.75">
      <c r="A34" s="40"/>
      <c r="B34" s="40"/>
      <c r="C34" s="40"/>
      <c r="D34" s="40"/>
      <c r="E34" s="42"/>
    </row>
    <row r="35" spans="1:5" ht="15.75">
      <c r="A35" s="70"/>
      <c r="B35" s="70"/>
      <c r="C35" s="70"/>
      <c r="D35" s="70"/>
      <c r="E35" s="42"/>
    </row>
    <row r="36" spans="1:5" ht="15">
      <c r="A36" s="43"/>
      <c r="B36" s="43"/>
      <c r="C36" s="43"/>
      <c r="D36" s="43"/>
      <c r="E36" s="44"/>
    </row>
  </sheetData>
  <sheetProtection/>
  <mergeCells count="22">
    <mergeCell ref="A7:G7"/>
    <mergeCell ref="A8:G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F24:F25"/>
    <mergeCell ref="G24:G25"/>
    <mergeCell ref="A26:D26"/>
    <mergeCell ref="A35:D35"/>
    <mergeCell ref="A20:D20"/>
    <mergeCell ref="A21:D21"/>
    <mergeCell ref="A22:D22"/>
    <mergeCell ref="A23:D23"/>
    <mergeCell ref="A24:D25"/>
    <mergeCell ref="E24:E25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4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32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45"/>
      <c r="B25" s="45"/>
      <c r="C25" s="45"/>
      <c r="D25" s="45"/>
      <c r="E25" s="46"/>
      <c r="F25" s="32"/>
      <c r="G25" s="33"/>
    </row>
    <row r="26" spans="1:5" ht="15">
      <c r="A26" s="47"/>
      <c r="B26" s="47"/>
      <c r="C26" s="43"/>
      <c r="D26" s="43"/>
      <c r="E26" s="44"/>
    </row>
    <row r="27" spans="1:5" ht="15.75">
      <c r="A27" s="8"/>
      <c r="B27" s="8"/>
      <c r="C27" s="8"/>
      <c r="D27" s="8"/>
      <c r="E27" s="8"/>
    </row>
    <row r="28" spans="1:5" ht="15.75">
      <c r="A28" s="36"/>
      <c r="B28" s="36"/>
      <c r="C28" s="36"/>
      <c r="D28" s="36"/>
      <c r="E28" s="37"/>
    </row>
    <row r="29" spans="1:5" ht="15.75">
      <c r="A29" s="36"/>
      <c r="B29" s="36"/>
      <c r="C29" s="36"/>
      <c r="D29" s="36"/>
      <c r="E29" s="37"/>
    </row>
    <row r="30" spans="1:5" ht="15.75">
      <c r="A30" s="38"/>
      <c r="B30" s="38"/>
      <c r="C30" s="38"/>
      <c r="D30" s="38"/>
      <c r="E30" s="39"/>
    </row>
    <row r="31" spans="1:5" ht="15.75">
      <c r="A31" s="40"/>
      <c r="B31" s="40"/>
      <c r="C31" s="40"/>
      <c r="D31" s="40"/>
      <c r="E31" s="41"/>
    </row>
    <row r="32" spans="1:5" ht="15.75">
      <c r="A32" s="40"/>
      <c r="B32" s="40"/>
      <c r="C32" s="40"/>
      <c r="D32" s="40"/>
      <c r="E32" s="42"/>
    </row>
    <row r="33" spans="1:5" ht="15.75">
      <c r="A33" s="70"/>
      <c r="B33" s="70"/>
      <c r="C33" s="70"/>
      <c r="D33" s="70"/>
      <c r="E33" s="42"/>
    </row>
    <row r="34" spans="1:5" ht="15">
      <c r="A34" s="43"/>
      <c r="B34" s="43"/>
      <c r="C34" s="43"/>
      <c r="D34" s="43"/>
      <c r="E34" s="44"/>
    </row>
  </sheetData>
  <sheetProtection/>
  <mergeCells count="20">
    <mergeCell ref="A24:D24"/>
    <mergeCell ref="A33:D33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7">
      <selection activeCell="A8" sqref="A8:G8"/>
    </sheetView>
  </sheetViews>
  <sheetFormatPr defaultColWidth="9.140625" defaultRowHeight="15"/>
  <cols>
    <col min="1" max="3" width="9.140625" style="1" customWidth="1"/>
    <col min="4" max="4" width="52.8515625" style="1" customWidth="1"/>
    <col min="5" max="5" width="14.8515625" style="3" customWidth="1"/>
    <col min="6" max="6" width="14.7109375" style="3" hidden="1" customWidth="1"/>
    <col min="7" max="7" width="18.140625" style="6" customWidth="1"/>
    <col min="8" max="8" width="13.28125" style="1" customWidth="1"/>
    <col min="9" max="16384" width="9.140625" style="1" customWidth="1"/>
  </cols>
  <sheetData>
    <row r="2" spans="5:7" ht="15">
      <c r="E2" s="7" t="s">
        <v>1</v>
      </c>
      <c r="F2" s="6"/>
      <c r="G2" s="1"/>
    </row>
    <row r="3" spans="5:7" ht="15">
      <c r="E3" s="7" t="s">
        <v>15</v>
      </c>
      <c r="F3" s="6"/>
      <c r="G3" s="1"/>
    </row>
    <row r="7" spans="1:7" ht="19.5">
      <c r="A7" s="50" t="s">
        <v>38</v>
      </c>
      <c r="B7" s="50"/>
      <c r="C7" s="50"/>
      <c r="D7" s="50"/>
      <c r="E7" s="50"/>
      <c r="F7" s="50"/>
      <c r="G7" s="50"/>
    </row>
    <row r="8" spans="1:7" ht="19.5">
      <c r="A8" s="50" t="s">
        <v>41</v>
      </c>
      <c r="B8" s="50"/>
      <c r="C8" s="50"/>
      <c r="D8" s="50"/>
      <c r="E8" s="50"/>
      <c r="F8" s="50"/>
      <c r="G8" s="50"/>
    </row>
    <row r="9" spans="1:7" ht="19.5">
      <c r="A9" s="34"/>
      <c r="E9" s="1"/>
      <c r="F9" s="1"/>
      <c r="G9" s="1"/>
    </row>
    <row r="10" spans="1:7" ht="87" customHeight="1">
      <c r="A10" s="51" t="s">
        <v>40</v>
      </c>
      <c r="B10" s="52"/>
      <c r="C10" s="52"/>
      <c r="D10" s="53"/>
      <c r="E10" s="21" t="s">
        <v>23</v>
      </c>
      <c r="F10" s="21" t="s">
        <v>12</v>
      </c>
      <c r="G10" s="30" t="s">
        <v>27</v>
      </c>
    </row>
    <row r="11" spans="1:7" ht="18.75">
      <c r="A11" s="54" t="s">
        <v>14</v>
      </c>
      <c r="B11" s="55"/>
      <c r="C11" s="55"/>
      <c r="D11" s="55"/>
      <c r="E11" s="25">
        <v>0.7</v>
      </c>
      <c r="F11" s="25">
        <f>F12+F15+F17</f>
        <v>0.9999999999999998</v>
      </c>
      <c r="G11" s="27">
        <f>$E$11*G24</f>
        <v>108.5</v>
      </c>
    </row>
    <row r="12" spans="1:7" ht="18.75">
      <c r="A12" s="54" t="s">
        <v>4</v>
      </c>
      <c r="B12" s="55"/>
      <c r="C12" s="55"/>
      <c r="D12" s="55"/>
      <c r="E12" s="22">
        <f>E11-E15-E17</f>
        <v>0.5726199999999999</v>
      </c>
      <c r="F12" s="22">
        <f>G12/G11</f>
        <v>0.8180285714285713</v>
      </c>
      <c r="G12" s="27">
        <f>$E$12*G24</f>
        <v>88.75609999999999</v>
      </c>
    </row>
    <row r="13" spans="1:8" s="2" customFormat="1" ht="15">
      <c r="A13" s="56" t="s">
        <v>19</v>
      </c>
      <c r="B13" s="57"/>
      <c r="C13" s="57"/>
      <c r="D13" s="57"/>
      <c r="E13" s="23">
        <f>E12/1.302</f>
        <v>0.43980030721966196</v>
      </c>
      <c r="F13" s="23">
        <f>F12/1.302</f>
        <v>0.6282861531709457</v>
      </c>
      <c r="G13" s="12">
        <f>G12/1.302</f>
        <v>68.1690476190476</v>
      </c>
      <c r="H13" s="20"/>
    </row>
    <row r="14" spans="1:7" s="2" customFormat="1" ht="15" hidden="1">
      <c r="A14" s="56" t="s">
        <v>11</v>
      </c>
      <c r="B14" s="57"/>
      <c r="C14" s="57"/>
      <c r="D14" s="57"/>
      <c r="E14" s="23"/>
      <c r="F14" s="23"/>
      <c r="G14" s="12">
        <f>G13/1.15</f>
        <v>59.277432712215315</v>
      </c>
    </row>
    <row r="15" spans="1:7" ht="18.75">
      <c r="A15" s="54" t="s">
        <v>5</v>
      </c>
      <c r="B15" s="55"/>
      <c r="C15" s="55"/>
      <c r="D15" s="55"/>
      <c r="E15" s="22">
        <v>0.06369</v>
      </c>
      <c r="F15" s="22">
        <f>G15/G11</f>
        <v>0.09098571428571428</v>
      </c>
      <c r="G15" s="27">
        <f>$E$15*G24</f>
        <v>9.87195</v>
      </c>
    </row>
    <row r="16" spans="1:7" ht="15">
      <c r="A16" s="56" t="s">
        <v>20</v>
      </c>
      <c r="B16" s="57"/>
      <c r="C16" s="57"/>
      <c r="D16" s="57"/>
      <c r="E16" s="24">
        <f>E15/1.302</f>
        <v>0.04891705069124423</v>
      </c>
      <c r="F16" s="24">
        <f>F15/1.302/1.15</f>
        <v>0.06076652259781894</v>
      </c>
      <c r="G16" s="28">
        <f>G15/1.302</f>
        <v>7.582142857142857</v>
      </c>
    </row>
    <row r="17" spans="1:7" ht="18.75">
      <c r="A17" s="54" t="s">
        <v>24</v>
      </c>
      <c r="B17" s="55"/>
      <c r="C17" s="55"/>
      <c r="D17" s="55"/>
      <c r="E17" s="22">
        <v>0.06369</v>
      </c>
      <c r="F17" s="22">
        <f>G17/G11</f>
        <v>0.09098571428571428</v>
      </c>
      <c r="G17" s="27">
        <f>$E$17*G24</f>
        <v>9.87195</v>
      </c>
    </row>
    <row r="18" spans="1:7" ht="15">
      <c r="A18" s="56" t="s">
        <v>21</v>
      </c>
      <c r="B18" s="57"/>
      <c r="C18" s="57"/>
      <c r="D18" s="57"/>
      <c r="E18" s="24">
        <f>E17/1.302</f>
        <v>0.04891705069124423</v>
      </c>
      <c r="F18" s="24">
        <f>F17/1.302</f>
        <v>0.06988150098749177</v>
      </c>
      <c r="G18" s="28">
        <f>G17/1.302</f>
        <v>7.582142857142857</v>
      </c>
    </row>
    <row r="19" spans="1:7" ht="18.75">
      <c r="A19" s="54" t="s">
        <v>2</v>
      </c>
      <c r="B19" s="55"/>
      <c r="C19" s="55"/>
      <c r="D19" s="55"/>
      <c r="E19" s="26">
        <v>0.1</v>
      </c>
      <c r="F19" s="26"/>
      <c r="G19" s="27">
        <f>$E$19*G24</f>
        <v>15.5</v>
      </c>
    </row>
    <row r="20" spans="1:7" ht="15">
      <c r="A20" s="62" t="s">
        <v>0</v>
      </c>
      <c r="B20" s="63"/>
      <c r="C20" s="63"/>
      <c r="D20" s="63"/>
      <c r="E20" s="5"/>
      <c r="F20" s="5"/>
      <c r="G20" s="12"/>
    </row>
    <row r="21" spans="1:7" ht="18.75">
      <c r="A21" s="54" t="s">
        <v>13</v>
      </c>
      <c r="B21" s="55"/>
      <c r="C21" s="55"/>
      <c r="D21" s="55"/>
      <c r="E21" s="26">
        <v>0.2</v>
      </c>
      <c r="F21" s="26"/>
      <c r="G21" s="27">
        <f>$E$21*G24</f>
        <v>31</v>
      </c>
    </row>
    <row r="22" spans="1:7" ht="15">
      <c r="A22" s="64" t="s">
        <v>22</v>
      </c>
      <c r="B22" s="65"/>
      <c r="C22" s="65"/>
      <c r="D22" s="65"/>
      <c r="E22" s="68"/>
      <c r="F22" s="58"/>
      <c r="G22" s="60"/>
    </row>
    <row r="23" spans="1:7" ht="15">
      <c r="A23" s="66"/>
      <c r="B23" s="67"/>
      <c r="C23" s="67"/>
      <c r="D23" s="67"/>
      <c r="E23" s="69"/>
      <c r="F23" s="59"/>
      <c r="G23" s="61"/>
    </row>
    <row r="24" spans="1:7" ht="18.75">
      <c r="A24" s="54" t="s">
        <v>3</v>
      </c>
      <c r="B24" s="55"/>
      <c r="C24" s="55"/>
      <c r="D24" s="55"/>
      <c r="E24" s="4">
        <f>E11+E19+E21</f>
        <v>1</v>
      </c>
      <c r="F24" s="4"/>
      <c r="G24" s="27">
        <v>155</v>
      </c>
    </row>
    <row r="25" spans="1:7" ht="15">
      <c r="A25" s="45"/>
      <c r="B25" s="45"/>
      <c r="C25" s="45"/>
      <c r="D25" s="45"/>
      <c r="E25" s="46"/>
      <c r="F25" s="32"/>
      <c r="G25" s="33"/>
    </row>
    <row r="26" spans="1:5" ht="15">
      <c r="A26" s="47"/>
      <c r="B26" s="47"/>
      <c r="C26" s="43"/>
      <c r="D26" s="43"/>
      <c r="E26" s="44"/>
    </row>
    <row r="27" spans="1:5" ht="15.75">
      <c r="A27" s="8"/>
      <c r="B27" s="8"/>
      <c r="C27" s="8"/>
      <c r="D27" s="8"/>
      <c r="E27" s="8"/>
    </row>
    <row r="28" spans="1:5" ht="15.75">
      <c r="A28" s="36"/>
      <c r="B28" s="36"/>
      <c r="C28" s="36"/>
      <c r="D28" s="36"/>
      <c r="E28" s="37"/>
    </row>
    <row r="29" spans="1:5" ht="15.75">
      <c r="A29" s="36"/>
      <c r="B29" s="36"/>
      <c r="C29" s="36"/>
      <c r="D29" s="36"/>
      <c r="E29" s="37"/>
    </row>
    <row r="30" spans="1:5" ht="15.75">
      <c r="A30" s="38"/>
      <c r="B30" s="38"/>
      <c r="C30" s="38"/>
      <c r="D30" s="38"/>
      <c r="E30" s="39"/>
    </row>
    <row r="31" spans="1:5" ht="15.75">
      <c r="A31" s="40"/>
      <c r="B31" s="40"/>
      <c r="C31" s="40"/>
      <c r="D31" s="40"/>
      <c r="E31" s="41"/>
    </row>
    <row r="32" spans="1:5" ht="15.75">
      <c r="A32" s="40"/>
      <c r="B32" s="40"/>
      <c r="C32" s="40"/>
      <c r="D32" s="40"/>
      <c r="E32" s="42"/>
    </row>
    <row r="33" spans="1:5" ht="15.75">
      <c r="A33" s="70"/>
      <c r="B33" s="70"/>
      <c r="C33" s="70"/>
      <c r="D33" s="70"/>
      <c r="E33" s="42"/>
    </row>
    <row r="34" spans="1:5" ht="15">
      <c r="A34" s="43"/>
      <c r="B34" s="43"/>
      <c r="C34" s="43"/>
      <c r="D34" s="43"/>
      <c r="E34" s="44"/>
    </row>
  </sheetData>
  <sheetProtection/>
  <mergeCells count="20">
    <mergeCell ref="A24:D24"/>
    <mergeCell ref="A33:D33"/>
    <mergeCell ref="A20:D20"/>
    <mergeCell ref="A21:D21"/>
    <mergeCell ref="A22:D23"/>
    <mergeCell ref="E22:E23"/>
    <mergeCell ref="F22:F23"/>
    <mergeCell ref="G22:G23"/>
    <mergeCell ref="A14:D14"/>
    <mergeCell ref="A15:D15"/>
    <mergeCell ref="A16:D16"/>
    <mergeCell ref="A17:D17"/>
    <mergeCell ref="A18:D18"/>
    <mergeCell ref="A19:D19"/>
    <mergeCell ref="A7:G7"/>
    <mergeCell ref="A8:G8"/>
    <mergeCell ref="A10:D10"/>
    <mergeCell ref="A11:D11"/>
    <mergeCell ref="A12:D12"/>
    <mergeCell ref="A13:D1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2014-11-19T13:58:29Z</cp:lastPrinted>
  <dcterms:created xsi:type="dcterms:W3CDTF">2006-09-28T05:33:49Z</dcterms:created>
  <dcterms:modified xsi:type="dcterms:W3CDTF">2017-01-16T12:15:02Z</dcterms:modified>
  <cp:category/>
  <cp:version/>
  <cp:contentType/>
  <cp:contentStatus/>
</cp:coreProperties>
</file>